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ayfa1" sheetId="1" r:id="rId1"/>
  </sheets>
  <definedNames>
    <definedName name="_xlnm.Print_Area" localSheetId="0">Sayfa1!$A$1:$M$18</definedName>
  </definedNames>
  <calcPr calcId="152511"/>
</workbook>
</file>

<file path=xl/calcChain.xml><?xml version="1.0" encoding="utf-8"?>
<calcChain xmlns="http://schemas.openxmlformats.org/spreadsheetml/2006/main">
  <c r="E4" i="1" l="1"/>
  <c r="E6" i="1" l="1"/>
  <c r="E7" i="1"/>
  <c r="E8" i="1"/>
  <c r="E9" i="1"/>
  <c r="E10" i="1"/>
  <c r="E11" i="1"/>
  <c r="E12" i="1"/>
  <c r="E13" i="1"/>
  <c r="E14" i="1"/>
  <c r="E15" i="1"/>
  <c r="E16" i="1"/>
  <c r="E17" i="1"/>
  <c r="H17" i="1" l="1"/>
  <c r="I17" i="1" s="1"/>
  <c r="J17" i="1"/>
  <c r="H6" i="1"/>
  <c r="I6" i="1" s="1"/>
  <c r="J6" i="1"/>
  <c r="H7" i="1"/>
  <c r="I7" i="1" s="1"/>
  <c r="J7" i="1"/>
  <c r="H8" i="1"/>
  <c r="I8" i="1" s="1"/>
  <c r="J8" i="1"/>
  <c r="L17" i="1" l="1"/>
  <c r="M17" i="1" s="1"/>
  <c r="L8" i="1"/>
  <c r="M8" i="1" s="1"/>
  <c r="L6" i="1"/>
  <c r="M6" i="1" s="1"/>
  <c r="L7" i="1"/>
  <c r="M7" i="1" s="1"/>
  <c r="L9" i="1"/>
  <c r="L10" i="1"/>
  <c r="L11" i="1"/>
  <c r="L12" i="1"/>
  <c r="L13" i="1"/>
  <c r="L14" i="1"/>
  <c r="L15" i="1"/>
  <c r="L16" i="1"/>
  <c r="H14" i="1" l="1"/>
  <c r="I14" i="1" s="1"/>
  <c r="H13" i="1"/>
  <c r="I13" i="1" s="1"/>
  <c r="H12" i="1"/>
  <c r="I12" i="1" s="1"/>
  <c r="H9" i="1"/>
  <c r="I9" i="1" s="1"/>
  <c r="H16" i="1"/>
  <c r="I16" i="1" s="1"/>
  <c r="H15" i="1"/>
  <c r="I15" i="1" s="1"/>
  <c r="H11" i="1"/>
  <c r="I11" i="1" s="1"/>
  <c r="H10" i="1"/>
  <c r="I10" i="1" s="1"/>
  <c r="J9" i="1"/>
  <c r="M9" i="1" s="1"/>
  <c r="J10" i="1"/>
  <c r="M10" i="1" s="1"/>
  <c r="J11" i="1"/>
  <c r="M11" i="1" s="1"/>
  <c r="J12" i="1"/>
  <c r="M12" i="1" s="1"/>
  <c r="J13" i="1"/>
  <c r="M13" i="1" s="1"/>
  <c r="J14" i="1"/>
  <c r="M14" i="1" s="1"/>
  <c r="J15" i="1"/>
  <c r="M15" i="1" s="1"/>
  <c r="J16" i="1"/>
  <c r="M16" i="1" s="1"/>
  <c r="J4" i="1" l="1"/>
  <c r="J5" i="1"/>
  <c r="J3" i="1"/>
  <c r="L4" i="1" l="1"/>
  <c r="M4" i="1" s="1"/>
  <c r="E5" i="1"/>
  <c r="L5" i="1" s="1"/>
  <c r="M5" i="1" s="1"/>
  <c r="E3" i="1"/>
  <c r="H3" i="1" s="1"/>
  <c r="I3" i="1" s="1"/>
  <c r="L3" i="1" l="1"/>
  <c r="M3" i="1" s="1"/>
  <c r="H5" i="1"/>
  <c r="I5" i="1" s="1"/>
  <c r="H4" i="1"/>
  <c r="I4" i="1" s="1"/>
  <c r="J18" i="1"/>
  <c r="F18" i="1"/>
  <c r="I18" i="1" l="1"/>
  <c r="M18" i="1"/>
</calcChain>
</file>

<file path=xl/sharedStrings.xml><?xml version="1.0" encoding="utf-8"?>
<sst xmlns="http://schemas.openxmlformats.org/spreadsheetml/2006/main" count="34" uniqueCount="30">
  <si>
    <t>KİŞİ
SAYISI</t>
  </si>
  <si>
    <t>TOPLAM</t>
  </si>
  <si>
    <t>ORAN
%</t>
  </si>
  <si>
    <t>Oda Tipi 2 Kişilik</t>
  </si>
  <si>
    <t>Oda Tipi 3 Kişilik</t>
  </si>
  <si>
    <t>Oda Tipi 4 Kişilik</t>
  </si>
  <si>
    <t>Otel-1/A 2 Kişilik</t>
  </si>
  <si>
    <t>Otel-1/A 3 Kişilik</t>
  </si>
  <si>
    <t>Otel-1/B 2 Kişilik</t>
  </si>
  <si>
    <t>Otel-1/B 3 Kişilik</t>
  </si>
  <si>
    <t>Otel-1/C 2 Kişilik</t>
  </si>
  <si>
    <t>Otel-1/C 3 Kişilik</t>
  </si>
  <si>
    <t>Otel-1/D 2 Kişilik</t>
  </si>
  <si>
    <t>Otel-1/D 3 Kişilik</t>
  </si>
  <si>
    <t>Otel-1/E 2 Kişilik</t>
  </si>
  <si>
    <t>Otel-1/E 3 Kişilik</t>
  </si>
  <si>
    <t>Otel-2/2 Kişilik</t>
  </si>
  <si>
    <t>Otel-2/3 Kişilik</t>
  </si>
  <si>
    <t>ODA
TERCİHLİ</t>
  </si>
  <si>
    <t>OTEL TERCİHLİ</t>
  </si>
  <si>
    <t>GENEL TOPLAMLAR</t>
  </si>
  <si>
    <t>HAC
FİYATI
(USD)</t>
  </si>
  <si>
    <t>İŞTİRAK
PAYI
(USD)</t>
  </si>
  <si>
    <t>TEMİNAT
ÜCRET
(USD)</t>
  </si>
  <si>
    <t>I.DÖNEM
TEMİNAT
27.07.2020
(USD)</t>
  </si>
  <si>
    <t>II.DÖNEM
TEMİNAT
15.12.2020
(USD)</t>
  </si>
  <si>
    <t>27/07/2020 TARİHLİ VERİLEN TEMİNAT TOPLAMI</t>
  </si>
  <si>
    <t>USD</t>
  </si>
  <si>
    <t>15/12/2020 TARİHLİ VERİLEN TEMİNAT TOPLAMI</t>
  </si>
  <si>
    <r>
      <t xml:space="preserve">                                                                 </t>
    </r>
    <r>
      <rPr>
        <sz val="12"/>
        <color theme="1"/>
        <rFont val="Times New Roman"/>
        <family val="1"/>
        <charset val="162"/>
      </rPr>
      <t xml:space="preserve"> DİYANET İŞLERİ BAŞKANLIĞINA
                                                 (Hac ve Umre Hizmetleri Genel Müdürlüğü)
Başkanlığınızın denetimi ve gözetimi altında 2020 Yılı Hac Organizasyonu düzenlemek üzere acentamız sözleşme imzalamıştır.
Sözleşme esnasında vermiş olduğu teminat miktarı aynı kalarak, sözleşme dilekçemdeki hac tipi beyanımın aşağıdaki şekilde değştirilmesi hususunda;
Bilgilerini ve gereğini arz ederim.  ..…./01/2020</t>
    </r>
    <r>
      <rPr>
        <sz val="11"/>
        <color theme="1"/>
        <rFont val="Calibri"/>
        <family val="2"/>
        <charset val="16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</si>
</sst>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_₺"/>
  </numFmts>
  <fonts count="23"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2"/>
      <color theme="1"/>
      <name val="Calibri"/>
      <family val="2"/>
      <scheme val="minor"/>
    </font>
    <font>
      <sz val="12"/>
      <name val="Calibri"/>
      <family val="2"/>
      <charset val="162"/>
      <scheme val="minor"/>
    </font>
    <font>
      <sz val="10"/>
      <color theme="1"/>
      <name val="Calibri"/>
      <family val="2"/>
      <charset val="162"/>
      <scheme val="minor"/>
    </font>
    <font>
      <sz val="9"/>
      <name val="Calibri"/>
      <family val="2"/>
      <charset val="162"/>
      <scheme val="minor"/>
    </font>
    <font>
      <sz val="9"/>
      <color theme="1"/>
      <name val="Calibri"/>
      <family val="2"/>
      <charset val="162"/>
      <scheme val="minor"/>
    </font>
    <font>
      <sz val="12"/>
      <color theme="1"/>
      <name val="Times New Roman"/>
      <family val="1"/>
      <charset val="162"/>
    </font>
    <font>
      <b/>
      <sz val="12"/>
      <color theme="1"/>
      <name val="Times New Roman"/>
      <family val="1"/>
      <charset val="162"/>
    </font>
    <font>
      <b/>
      <sz val="9"/>
      <color theme="1"/>
      <name val="Times New Roman"/>
      <family val="1"/>
      <charset val="162"/>
    </font>
    <font>
      <sz val="9"/>
      <color theme="1"/>
      <name val="Times New Roman"/>
      <family val="1"/>
      <charset val="162"/>
    </font>
    <font>
      <sz val="9"/>
      <name val="Times New Roman"/>
      <family val="1"/>
      <charset val="162"/>
    </font>
    <font>
      <sz val="8"/>
      <color theme="1"/>
      <name val="Times New Roman"/>
      <family val="1"/>
      <charset val="162"/>
    </font>
    <font>
      <sz val="10"/>
      <color theme="1"/>
      <name val="Times New Roman"/>
      <family val="1"/>
      <charset val="162"/>
    </font>
    <font>
      <sz val="10"/>
      <name val="Times New Roman"/>
      <family val="1"/>
      <charset val="162"/>
    </font>
    <font>
      <b/>
      <sz val="10"/>
      <name val="Times New Roman"/>
      <family val="1"/>
      <charset val="162"/>
    </font>
    <font>
      <b/>
      <sz val="9"/>
      <name val="Times New Roman"/>
      <family val="1"/>
      <charset val="162"/>
    </font>
    <font>
      <sz val="12"/>
      <name val="Times New Roman"/>
      <family val="1"/>
      <charset val="162"/>
    </font>
    <font>
      <b/>
      <sz val="7"/>
      <color theme="1"/>
      <name val="Times New Roman"/>
      <family val="1"/>
      <charset val="162"/>
    </font>
    <font>
      <b/>
      <sz val="12"/>
      <color rgb="FF0070C0"/>
      <name val="Times New Roman"/>
      <family val="1"/>
      <charset val="162"/>
    </font>
    <font>
      <b/>
      <sz val="12"/>
      <color rgb="FFFF0000"/>
      <name val="Times New Roman"/>
      <family val="1"/>
      <charset val="16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4" fillId="2" borderId="0" xfId="0" applyFont="1" applyFill="1" applyAlignment="1">
      <alignment horizontal="center" vertical="center"/>
    </xf>
    <xf numFmtId="0" fontId="4" fillId="2" borderId="0" xfId="0" applyFont="1" applyFill="1"/>
    <xf numFmtId="1" fontId="4" fillId="2" borderId="0" xfId="0" applyNumberFormat="1" applyFont="1" applyFill="1" applyAlignment="1">
      <alignment horizontal="center"/>
    </xf>
    <xf numFmtId="0" fontId="4" fillId="2" borderId="0" xfId="0" applyFont="1" applyFill="1" applyAlignment="1"/>
    <xf numFmtId="0" fontId="4" fillId="2" borderId="0" xfId="0" applyFont="1" applyFill="1" applyBorder="1"/>
    <xf numFmtId="9" fontId="5" fillId="2" borderId="0" xfId="0" applyNumberFormat="1" applyFont="1" applyFill="1" applyAlignment="1"/>
    <xf numFmtId="9" fontId="5" fillId="2" borderId="0" xfId="0" applyNumberFormat="1" applyFont="1" applyFill="1"/>
    <xf numFmtId="0" fontId="6" fillId="2" borderId="0" xfId="0" applyFont="1" applyFill="1"/>
    <xf numFmtId="0" fontId="7" fillId="2" borderId="0" xfId="0" applyFont="1" applyFill="1" applyAlignment="1"/>
    <xf numFmtId="0" fontId="7" fillId="2" borderId="0" xfId="0" applyFont="1" applyFill="1"/>
    <xf numFmtId="0" fontId="8" fillId="2" borderId="0" xfId="0" applyFont="1" applyFill="1" applyAlignment="1"/>
    <xf numFmtId="1" fontId="8" fillId="2" borderId="0" xfId="0" applyNumberFormat="1" applyFont="1" applyFill="1" applyAlignment="1">
      <alignment horizontal="center"/>
    </xf>
    <xf numFmtId="0" fontId="8" fillId="2" borderId="0" xfId="0" applyFont="1" applyFill="1"/>
    <xf numFmtId="0" fontId="6" fillId="2" borderId="0" xfId="0" applyFont="1" applyFill="1" applyAlignment="1"/>
    <xf numFmtId="164" fontId="8" fillId="2" borderId="0" xfId="0" applyNumberFormat="1" applyFont="1" applyFill="1" applyAlignment="1"/>
    <xf numFmtId="164" fontId="8" fillId="2" borderId="0" xfId="0" applyNumberFormat="1" applyFont="1" applyFill="1"/>
    <xf numFmtId="1" fontId="8" fillId="2" borderId="0" xfId="0" applyNumberFormat="1" applyFont="1" applyFill="1" applyAlignment="1"/>
    <xf numFmtId="0" fontId="4" fillId="2" borderId="0" xfId="0" applyFont="1" applyFill="1" applyAlignment="1">
      <alignment textRotation="90"/>
    </xf>
    <xf numFmtId="0" fontId="12" fillId="2" borderId="1" xfId="0"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9" fontId="13"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0" xfId="0" applyFont="1" applyFill="1"/>
    <xf numFmtId="0" fontId="14" fillId="2" borderId="1" xfId="0" applyFont="1" applyFill="1" applyBorder="1" applyAlignment="1">
      <alignment horizontal="left" vertical="center"/>
    </xf>
    <xf numFmtId="3" fontId="15"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9" fontId="13" fillId="2"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9" fontId="16"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0" fontId="9" fillId="2" borderId="0" xfId="0" applyFont="1" applyFill="1"/>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xf>
    <xf numFmtId="164" fontId="18" fillId="2" borderId="1" xfId="0" applyNumberFormat="1" applyFont="1" applyFill="1" applyBorder="1" applyAlignment="1">
      <alignment horizontal="center" vertical="center"/>
    </xf>
    <xf numFmtId="3" fontId="17" fillId="2" borderId="1" xfId="0" applyNumberFormat="1" applyFont="1" applyFill="1" applyBorder="1" applyAlignment="1">
      <alignment horizontal="center" vertical="center"/>
    </xf>
    <xf numFmtId="9" fontId="17" fillId="2" borderId="1" xfId="0" applyNumberFormat="1" applyFont="1" applyFill="1" applyBorder="1" applyAlignment="1">
      <alignment horizontal="center" vertical="center"/>
    </xf>
    <xf numFmtId="1" fontId="18" fillId="2" borderId="1" xfId="0" applyNumberFormat="1" applyFont="1" applyFill="1" applyBorder="1" applyAlignment="1">
      <alignment horizontal="center" vertical="center"/>
    </xf>
    <xf numFmtId="0" fontId="19" fillId="2" borderId="0" xfId="0" applyFont="1" applyFill="1"/>
    <xf numFmtId="3" fontId="16" fillId="2"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22" fillId="2" borderId="0" xfId="0" applyFont="1" applyFill="1"/>
    <xf numFmtId="0" fontId="10" fillId="2" borderId="0" xfId="0" applyFont="1" applyFill="1"/>
    <xf numFmtId="0" fontId="21" fillId="2" borderId="0" xfId="0" applyFont="1" applyFill="1"/>
    <xf numFmtId="0" fontId="10" fillId="2" borderId="0" xfId="0" applyFont="1" applyFill="1" applyAlignment="1">
      <alignment horizontal="center"/>
    </xf>
    <xf numFmtId="0" fontId="17" fillId="2" borderId="5" xfId="0" applyFont="1" applyFill="1" applyBorder="1" applyAlignment="1">
      <alignment horizontal="right" vertical="center"/>
    </xf>
    <xf numFmtId="0" fontId="17" fillId="2" borderId="6" xfId="0" applyFont="1" applyFill="1" applyBorder="1" applyAlignment="1">
      <alignment horizontal="right" vertical="center"/>
    </xf>
    <xf numFmtId="0" fontId="17" fillId="2" borderId="7" xfId="0" applyFont="1" applyFill="1" applyBorder="1" applyAlignment="1">
      <alignment horizontal="right" vertical="center"/>
    </xf>
    <xf numFmtId="0" fontId="2" fillId="0" borderId="0" xfId="0" applyFont="1" applyBorder="1" applyAlignment="1">
      <alignment vertical="center" wrapText="1"/>
    </xf>
    <xf numFmtId="0" fontId="3" fillId="0" borderId="0" xfId="0" applyFont="1" applyBorder="1" applyAlignment="1">
      <alignment vertic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0" fillId="2" borderId="3" xfId="0" applyFont="1" applyFill="1" applyBorder="1" applyAlignment="1">
      <alignment horizontal="center" vertical="center" textRotation="90" wrapText="1"/>
    </xf>
    <xf numFmtId="0" fontId="11" fillId="2" borderId="4" xfId="0" applyFont="1" applyFill="1" applyBorder="1" applyAlignment="1">
      <alignment horizontal="center" vertical="center" textRotation="90"/>
    </xf>
    <xf numFmtId="0" fontId="11" fillId="2" borderId="2" xfId="0" applyFont="1" applyFill="1" applyBorder="1" applyAlignment="1">
      <alignment horizontal="center" vertical="center" textRotation="90"/>
    </xf>
    <xf numFmtId="0" fontId="17" fillId="2" borderId="1" xfId="0" applyFont="1" applyFill="1" applyBorder="1" applyAlignment="1">
      <alignment horizontal="center" vertical="center"/>
    </xf>
    <xf numFmtId="0" fontId="11" fillId="2" borderId="3"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Zeros="0" tabSelected="1" topLeftCell="A2" zoomScale="115" zoomScaleNormal="115" workbookViewId="0">
      <selection activeCell="G24" sqref="G24"/>
    </sheetView>
  </sheetViews>
  <sheetFormatPr defaultRowHeight="15.75" x14ac:dyDescent="0.25"/>
  <cols>
    <col min="1" max="1" width="4" style="18" customWidth="1"/>
    <col min="2" max="2" width="11.7109375" style="2" customWidth="1"/>
    <col min="3" max="3" width="6.42578125" style="8" bestFit="1" customWidth="1"/>
    <col min="4" max="4" width="7.28515625" style="13" customWidth="1"/>
    <col min="5" max="5" width="8.7109375" style="3" customWidth="1"/>
    <col min="6" max="6" width="6.7109375" style="2" customWidth="1"/>
    <col min="7" max="7" width="5.28515625" style="10" bestFit="1" customWidth="1"/>
    <col min="8" max="8" width="8.7109375" style="16" customWidth="1"/>
    <col min="9" max="9" width="8.28515625" style="2" customWidth="1"/>
    <col min="10" max="10" width="6.7109375" style="2" customWidth="1"/>
    <col min="11" max="11" width="5.28515625" style="7" customWidth="1"/>
    <col min="12" max="12" width="8.7109375" style="12" customWidth="1"/>
    <col min="13" max="13" width="7.5703125" style="2" customWidth="1"/>
    <col min="14" max="16384" width="9.140625" style="2"/>
  </cols>
  <sheetData>
    <row r="1" spans="1:21" s="5" customFormat="1" ht="212.25" customHeight="1" x14ac:dyDescent="0.25">
      <c r="A1" s="51" t="s">
        <v>29</v>
      </c>
      <c r="B1" s="52"/>
      <c r="C1" s="52"/>
      <c r="D1" s="52"/>
      <c r="E1" s="52"/>
      <c r="F1" s="52"/>
      <c r="G1" s="52"/>
      <c r="H1" s="52"/>
      <c r="I1" s="52"/>
      <c r="J1" s="52"/>
      <c r="K1" s="52"/>
      <c r="L1" s="52"/>
      <c r="M1" s="52"/>
    </row>
    <row r="2" spans="1:21" s="25" customFormat="1" ht="56.25" customHeight="1" x14ac:dyDescent="0.2">
      <c r="A2" s="53"/>
      <c r="B2" s="54"/>
      <c r="C2" s="19" t="s">
        <v>21</v>
      </c>
      <c r="D2" s="19" t="s">
        <v>22</v>
      </c>
      <c r="E2" s="20" t="s">
        <v>23</v>
      </c>
      <c r="F2" s="19" t="s">
        <v>0</v>
      </c>
      <c r="G2" s="21" t="s">
        <v>2</v>
      </c>
      <c r="H2" s="22" t="s">
        <v>24</v>
      </c>
      <c r="I2" s="19" t="s">
        <v>1</v>
      </c>
      <c r="J2" s="19" t="s">
        <v>0</v>
      </c>
      <c r="K2" s="23" t="s">
        <v>2</v>
      </c>
      <c r="L2" s="20" t="s">
        <v>25</v>
      </c>
      <c r="M2" s="24" t="s">
        <v>1</v>
      </c>
    </row>
    <row r="3" spans="1:21" s="33" customFormat="1" ht="15" customHeight="1" x14ac:dyDescent="0.25">
      <c r="A3" s="55" t="s">
        <v>18</v>
      </c>
      <c r="B3" s="26" t="s">
        <v>3</v>
      </c>
      <c r="C3" s="41">
        <v>5520</v>
      </c>
      <c r="D3" s="42">
        <v>653</v>
      </c>
      <c r="E3" s="27">
        <f>C3-D3</f>
        <v>4867</v>
      </c>
      <c r="F3" s="28">
        <v>1</v>
      </c>
      <c r="G3" s="29">
        <v>0.75</v>
      </c>
      <c r="H3" s="30">
        <f>E3/100*75</f>
        <v>3650.25</v>
      </c>
      <c r="I3" s="27">
        <f t="shared" ref="I3:I17" si="0">F3*H3</f>
        <v>3650.25</v>
      </c>
      <c r="J3" s="28">
        <f>F3</f>
        <v>1</v>
      </c>
      <c r="K3" s="31">
        <v>0.25</v>
      </c>
      <c r="L3" s="32">
        <f t="shared" ref="L3:L17" si="1">E3/100*25</f>
        <v>1216.75</v>
      </c>
      <c r="M3" s="27">
        <f>J3*L3</f>
        <v>1216.75</v>
      </c>
      <c r="O3" s="44"/>
      <c r="P3" s="45"/>
      <c r="Q3" s="46"/>
      <c r="R3" s="47"/>
      <c r="S3" s="44"/>
      <c r="T3" s="47"/>
      <c r="U3" s="46"/>
    </row>
    <row r="4" spans="1:21" s="33" customFormat="1" ht="15" customHeight="1" x14ac:dyDescent="0.25">
      <c r="A4" s="56"/>
      <c r="B4" s="26" t="s">
        <v>4</v>
      </c>
      <c r="C4" s="41">
        <v>4907</v>
      </c>
      <c r="D4" s="42">
        <v>653</v>
      </c>
      <c r="E4" s="27">
        <f>C4-D4</f>
        <v>4254</v>
      </c>
      <c r="F4" s="28">
        <v>1</v>
      </c>
      <c r="G4" s="29">
        <v>0.75</v>
      </c>
      <c r="H4" s="30">
        <f t="shared" ref="H4:H17" si="2">E4/100*75</f>
        <v>3190.5</v>
      </c>
      <c r="I4" s="27">
        <f t="shared" si="0"/>
        <v>3190.5</v>
      </c>
      <c r="J4" s="28">
        <f t="shared" ref="J4:J17" si="3">F4</f>
        <v>1</v>
      </c>
      <c r="K4" s="31">
        <v>0.25</v>
      </c>
      <c r="L4" s="32">
        <f t="shared" si="1"/>
        <v>1063.5</v>
      </c>
      <c r="M4" s="27">
        <f t="shared" ref="M4:M17" si="4">J4*L4</f>
        <v>1063.5</v>
      </c>
      <c r="O4" s="44"/>
      <c r="P4" s="45"/>
      <c r="Q4" s="46"/>
      <c r="R4" s="47"/>
      <c r="S4" s="44"/>
      <c r="T4" s="47"/>
      <c r="U4" s="46"/>
    </row>
    <row r="5" spans="1:21" s="33" customFormat="1" ht="15" customHeight="1" x14ac:dyDescent="0.25">
      <c r="A5" s="57"/>
      <c r="B5" s="26" t="s">
        <v>5</v>
      </c>
      <c r="C5" s="41">
        <v>4373</v>
      </c>
      <c r="D5" s="42">
        <v>653</v>
      </c>
      <c r="E5" s="27">
        <f t="shared" ref="E5:E17" si="5">C5-D5</f>
        <v>3720</v>
      </c>
      <c r="F5" s="28">
        <v>1</v>
      </c>
      <c r="G5" s="29">
        <v>0.75</v>
      </c>
      <c r="H5" s="30">
        <f t="shared" si="2"/>
        <v>2790</v>
      </c>
      <c r="I5" s="27">
        <f t="shared" si="0"/>
        <v>2790</v>
      </c>
      <c r="J5" s="28">
        <f t="shared" si="3"/>
        <v>1</v>
      </c>
      <c r="K5" s="31">
        <v>0.25</v>
      </c>
      <c r="L5" s="32">
        <f t="shared" si="1"/>
        <v>930.00000000000011</v>
      </c>
      <c r="M5" s="27">
        <f t="shared" si="4"/>
        <v>930.00000000000011</v>
      </c>
      <c r="O5" s="44"/>
      <c r="P5" s="45"/>
      <c r="Q5" s="46"/>
      <c r="R5" s="47"/>
      <c r="S5" s="44"/>
      <c r="T5" s="47"/>
      <c r="U5" s="46"/>
    </row>
    <row r="6" spans="1:21" s="33" customFormat="1" ht="15" customHeight="1" x14ac:dyDescent="0.25">
      <c r="A6" s="59" t="s">
        <v>19</v>
      </c>
      <c r="B6" s="26" t="s">
        <v>16</v>
      </c>
      <c r="C6" s="41"/>
      <c r="D6" s="42"/>
      <c r="E6" s="27">
        <f t="shared" si="5"/>
        <v>0</v>
      </c>
      <c r="F6" s="28"/>
      <c r="G6" s="29">
        <v>0.75</v>
      </c>
      <c r="H6" s="30">
        <f t="shared" ref="H6:H7" si="6">E6/100*75</f>
        <v>0</v>
      </c>
      <c r="I6" s="27">
        <f t="shared" ref="I6:I7" si="7">F6*H6</f>
        <v>0</v>
      </c>
      <c r="J6" s="28">
        <f t="shared" ref="J6:J7" si="8">F6</f>
        <v>0</v>
      </c>
      <c r="K6" s="31">
        <v>0.25</v>
      </c>
      <c r="L6" s="32">
        <f t="shared" ref="L6:L7" si="9">E6/100*25</f>
        <v>0</v>
      </c>
      <c r="M6" s="27">
        <f t="shared" ref="M6:M7" si="10">J6*L6</f>
        <v>0</v>
      </c>
    </row>
    <row r="7" spans="1:21" s="33" customFormat="1" ht="15" customHeight="1" x14ac:dyDescent="0.25">
      <c r="A7" s="56"/>
      <c r="B7" s="26" t="s">
        <v>17</v>
      </c>
      <c r="C7" s="41"/>
      <c r="D7" s="42"/>
      <c r="E7" s="27">
        <f t="shared" si="5"/>
        <v>0</v>
      </c>
      <c r="F7" s="28"/>
      <c r="G7" s="29">
        <v>0.75</v>
      </c>
      <c r="H7" s="30">
        <f t="shared" si="6"/>
        <v>0</v>
      </c>
      <c r="I7" s="27">
        <f t="shared" si="7"/>
        <v>0</v>
      </c>
      <c r="J7" s="28">
        <f t="shared" si="8"/>
        <v>0</v>
      </c>
      <c r="K7" s="31">
        <v>0.25</v>
      </c>
      <c r="L7" s="32">
        <f t="shared" si="9"/>
        <v>0</v>
      </c>
      <c r="M7" s="27">
        <f t="shared" si="10"/>
        <v>0</v>
      </c>
    </row>
    <row r="8" spans="1:21" s="33" customFormat="1" ht="15" customHeight="1" x14ac:dyDescent="0.25">
      <c r="A8" s="56"/>
      <c r="B8" s="26" t="s">
        <v>6</v>
      </c>
      <c r="C8" s="41"/>
      <c r="D8" s="42"/>
      <c r="E8" s="27">
        <f t="shared" si="5"/>
        <v>0</v>
      </c>
      <c r="F8" s="28"/>
      <c r="G8" s="29">
        <v>0.75</v>
      </c>
      <c r="H8" s="30">
        <f t="shared" si="2"/>
        <v>0</v>
      </c>
      <c r="I8" s="27">
        <f t="shared" si="0"/>
        <v>0</v>
      </c>
      <c r="J8" s="28">
        <f t="shared" si="3"/>
        <v>0</v>
      </c>
      <c r="K8" s="31">
        <v>0.25</v>
      </c>
      <c r="L8" s="32">
        <f t="shared" si="1"/>
        <v>0</v>
      </c>
      <c r="M8" s="27">
        <f t="shared" si="4"/>
        <v>0</v>
      </c>
    </row>
    <row r="9" spans="1:21" s="33" customFormat="1" ht="15" customHeight="1" x14ac:dyDescent="0.25">
      <c r="A9" s="56"/>
      <c r="B9" s="26" t="s">
        <v>7</v>
      </c>
      <c r="C9" s="41"/>
      <c r="D9" s="42"/>
      <c r="E9" s="27">
        <f t="shared" si="5"/>
        <v>0</v>
      </c>
      <c r="F9" s="28"/>
      <c r="G9" s="29">
        <v>0.75</v>
      </c>
      <c r="H9" s="30">
        <f t="shared" si="2"/>
        <v>0</v>
      </c>
      <c r="I9" s="27">
        <f t="shared" si="0"/>
        <v>0</v>
      </c>
      <c r="J9" s="28">
        <f t="shared" si="3"/>
        <v>0</v>
      </c>
      <c r="K9" s="31">
        <v>0.25</v>
      </c>
      <c r="L9" s="32">
        <f t="shared" si="1"/>
        <v>0</v>
      </c>
      <c r="M9" s="27">
        <f t="shared" si="4"/>
        <v>0</v>
      </c>
    </row>
    <row r="10" spans="1:21" s="33" customFormat="1" ht="15" customHeight="1" x14ac:dyDescent="0.25">
      <c r="A10" s="56"/>
      <c r="B10" s="26" t="s">
        <v>8</v>
      </c>
      <c r="C10" s="41"/>
      <c r="D10" s="42"/>
      <c r="E10" s="27">
        <f t="shared" si="5"/>
        <v>0</v>
      </c>
      <c r="F10" s="28"/>
      <c r="G10" s="29">
        <v>0.75</v>
      </c>
      <c r="H10" s="30">
        <f t="shared" si="2"/>
        <v>0</v>
      </c>
      <c r="I10" s="27">
        <f t="shared" si="0"/>
        <v>0</v>
      </c>
      <c r="J10" s="28">
        <f t="shared" si="3"/>
        <v>0</v>
      </c>
      <c r="K10" s="31">
        <v>0.25</v>
      </c>
      <c r="L10" s="32">
        <f t="shared" si="1"/>
        <v>0</v>
      </c>
      <c r="M10" s="27">
        <f t="shared" si="4"/>
        <v>0</v>
      </c>
    </row>
    <row r="11" spans="1:21" s="33" customFormat="1" ht="15" customHeight="1" x14ac:dyDescent="0.25">
      <c r="A11" s="56"/>
      <c r="B11" s="26" t="s">
        <v>9</v>
      </c>
      <c r="C11" s="41"/>
      <c r="D11" s="42"/>
      <c r="E11" s="27">
        <f t="shared" si="5"/>
        <v>0</v>
      </c>
      <c r="F11" s="28"/>
      <c r="G11" s="29">
        <v>0.75</v>
      </c>
      <c r="H11" s="30">
        <f t="shared" si="2"/>
        <v>0</v>
      </c>
      <c r="I11" s="27">
        <f t="shared" si="0"/>
        <v>0</v>
      </c>
      <c r="J11" s="28">
        <f t="shared" si="3"/>
        <v>0</v>
      </c>
      <c r="K11" s="31">
        <v>0.25</v>
      </c>
      <c r="L11" s="32">
        <f t="shared" si="1"/>
        <v>0</v>
      </c>
      <c r="M11" s="27">
        <f t="shared" si="4"/>
        <v>0</v>
      </c>
    </row>
    <row r="12" spans="1:21" s="33" customFormat="1" ht="15" customHeight="1" x14ac:dyDescent="0.25">
      <c r="A12" s="56"/>
      <c r="B12" s="26" t="s">
        <v>10</v>
      </c>
      <c r="C12" s="41"/>
      <c r="D12" s="42"/>
      <c r="E12" s="27">
        <f t="shared" si="5"/>
        <v>0</v>
      </c>
      <c r="F12" s="28"/>
      <c r="G12" s="29">
        <v>0.75</v>
      </c>
      <c r="H12" s="30">
        <f t="shared" si="2"/>
        <v>0</v>
      </c>
      <c r="I12" s="27">
        <f t="shared" si="0"/>
        <v>0</v>
      </c>
      <c r="J12" s="28">
        <f t="shared" si="3"/>
        <v>0</v>
      </c>
      <c r="K12" s="31">
        <v>0.25</v>
      </c>
      <c r="L12" s="32">
        <f t="shared" si="1"/>
        <v>0</v>
      </c>
      <c r="M12" s="27">
        <f t="shared" si="4"/>
        <v>0</v>
      </c>
    </row>
    <row r="13" spans="1:21" s="33" customFormat="1" ht="15" customHeight="1" x14ac:dyDescent="0.25">
      <c r="A13" s="56"/>
      <c r="B13" s="26" t="s">
        <v>11</v>
      </c>
      <c r="C13" s="41"/>
      <c r="D13" s="42"/>
      <c r="E13" s="27">
        <f t="shared" si="5"/>
        <v>0</v>
      </c>
      <c r="F13" s="28"/>
      <c r="G13" s="29">
        <v>0.75</v>
      </c>
      <c r="H13" s="30">
        <f t="shared" si="2"/>
        <v>0</v>
      </c>
      <c r="I13" s="27">
        <f t="shared" si="0"/>
        <v>0</v>
      </c>
      <c r="J13" s="28">
        <f t="shared" si="3"/>
        <v>0</v>
      </c>
      <c r="K13" s="31">
        <v>0.25</v>
      </c>
      <c r="L13" s="32">
        <f t="shared" si="1"/>
        <v>0</v>
      </c>
      <c r="M13" s="27">
        <f t="shared" si="4"/>
        <v>0</v>
      </c>
    </row>
    <row r="14" spans="1:21" s="33" customFormat="1" ht="15" customHeight="1" x14ac:dyDescent="0.25">
      <c r="A14" s="56"/>
      <c r="B14" s="26" t="s">
        <v>12</v>
      </c>
      <c r="C14" s="41"/>
      <c r="D14" s="42"/>
      <c r="E14" s="27">
        <f t="shared" si="5"/>
        <v>0</v>
      </c>
      <c r="F14" s="28"/>
      <c r="G14" s="29">
        <v>0.75</v>
      </c>
      <c r="H14" s="30">
        <f t="shared" si="2"/>
        <v>0</v>
      </c>
      <c r="I14" s="27">
        <f t="shared" si="0"/>
        <v>0</v>
      </c>
      <c r="J14" s="28">
        <f t="shared" si="3"/>
        <v>0</v>
      </c>
      <c r="K14" s="31">
        <v>0.25</v>
      </c>
      <c r="L14" s="32">
        <f t="shared" si="1"/>
        <v>0</v>
      </c>
      <c r="M14" s="27">
        <f t="shared" si="4"/>
        <v>0</v>
      </c>
    </row>
    <row r="15" spans="1:21" s="33" customFormat="1" ht="15" customHeight="1" x14ac:dyDescent="0.25">
      <c r="A15" s="56"/>
      <c r="B15" s="26" t="s">
        <v>13</v>
      </c>
      <c r="C15" s="41"/>
      <c r="D15" s="42"/>
      <c r="E15" s="27">
        <f t="shared" si="5"/>
        <v>0</v>
      </c>
      <c r="F15" s="28"/>
      <c r="G15" s="29">
        <v>0.75</v>
      </c>
      <c r="H15" s="30">
        <f t="shared" si="2"/>
        <v>0</v>
      </c>
      <c r="I15" s="27">
        <f t="shared" si="0"/>
        <v>0</v>
      </c>
      <c r="J15" s="28">
        <f t="shared" si="3"/>
        <v>0</v>
      </c>
      <c r="K15" s="31">
        <v>0.25</v>
      </c>
      <c r="L15" s="32">
        <f t="shared" si="1"/>
        <v>0</v>
      </c>
      <c r="M15" s="27">
        <f t="shared" si="4"/>
        <v>0</v>
      </c>
    </row>
    <row r="16" spans="1:21" s="33" customFormat="1" ht="15" customHeight="1" x14ac:dyDescent="0.25">
      <c r="A16" s="56"/>
      <c r="B16" s="26" t="s">
        <v>14</v>
      </c>
      <c r="C16" s="41"/>
      <c r="D16" s="42"/>
      <c r="E16" s="27">
        <f t="shared" si="5"/>
        <v>0</v>
      </c>
      <c r="F16" s="28"/>
      <c r="G16" s="29">
        <v>0.75</v>
      </c>
      <c r="H16" s="30">
        <f t="shared" si="2"/>
        <v>0</v>
      </c>
      <c r="I16" s="27">
        <f t="shared" si="0"/>
        <v>0</v>
      </c>
      <c r="J16" s="28">
        <f t="shared" si="3"/>
        <v>0</v>
      </c>
      <c r="K16" s="31">
        <v>0.25</v>
      </c>
      <c r="L16" s="32">
        <f t="shared" si="1"/>
        <v>0</v>
      </c>
      <c r="M16" s="27">
        <f t="shared" si="4"/>
        <v>0</v>
      </c>
    </row>
    <row r="17" spans="1:14" s="33" customFormat="1" ht="15" customHeight="1" x14ac:dyDescent="0.25">
      <c r="A17" s="57"/>
      <c r="B17" s="26" t="s">
        <v>15</v>
      </c>
      <c r="C17" s="41"/>
      <c r="D17" s="42"/>
      <c r="E17" s="27">
        <f t="shared" si="5"/>
        <v>0</v>
      </c>
      <c r="F17" s="28"/>
      <c r="G17" s="29">
        <v>0.75</v>
      </c>
      <c r="H17" s="30">
        <f t="shared" si="2"/>
        <v>0</v>
      </c>
      <c r="I17" s="27">
        <f t="shared" si="0"/>
        <v>0</v>
      </c>
      <c r="J17" s="28">
        <f t="shared" si="3"/>
        <v>0</v>
      </c>
      <c r="K17" s="31">
        <v>0.25</v>
      </c>
      <c r="L17" s="32">
        <f t="shared" si="1"/>
        <v>0</v>
      </c>
      <c r="M17" s="27">
        <f t="shared" si="4"/>
        <v>0</v>
      </c>
    </row>
    <row r="18" spans="1:14" s="33" customFormat="1" ht="15" customHeight="1" x14ac:dyDescent="0.25">
      <c r="A18" s="58" t="s">
        <v>20</v>
      </c>
      <c r="B18" s="58"/>
      <c r="C18" s="58"/>
      <c r="D18" s="58"/>
      <c r="E18" s="58"/>
      <c r="F18" s="34">
        <f>SUM(F3:F17)</f>
        <v>3</v>
      </c>
      <c r="G18" s="35"/>
      <c r="H18" s="36"/>
      <c r="I18" s="37">
        <f>SUM(I3:I17)</f>
        <v>9630.75</v>
      </c>
      <c r="J18" s="34">
        <f>SUM(J3:J17)</f>
        <v>3</v>
      </c>
      <c r="K18" s="38"/>
      <c r="L18" s="39"/>
      <c r="M18" s="37">
        <f>SUM(M3:M17)</f>
        <v>3210.25</v>
      </c>
      <c r="N18" s="40"/>
    </row>
    <row r="19" spans="1:14" s="33" customFormat="1" ht="20.100000000000001" customHeight="1" x14ac:dyDescent="0.25">
      <c r="A19" s="48" t="s">
        <v>26</v>
      </c>
      <c r="B19" s="49"/>
      <c r="C19" s="49"/>
      <c r="D19" s="49"/>
      <c r="E19" s="49"/>
      <c r="F19" s="49"/>
      <c r="G19" s="50"/>
      <c r="H19" s="36"/>
      <c r="I19" s="37" t="s">
        <v>27</v>
      </c>
      <c r="J19" s="43"/>
      <c r="K19" s="38"/>
      <c r="L19" s="39"/>
      <c r="M19" s="37"/>
      <c r="N19" s="40"/>
    </row>
    <row r="20" spans="1:14" s="33" customFormat="1" ht="20.100000000000001" customHeight="1" x14ac:dyDescent="0.25">
      <c r="A20" s="48" t="s">
        <v>28</v>
      </c>
      <c r="B20" s="49"/>
      <c r="C20" s="49"/>
      <c r="D20" s="49"/>
      <c r="E20" s="49"/>
      <c r="F20" s="49"/>
      <c r="G20" s="50"/>
      <c r="H20" s="36"/>
      <c r="I20" s="37" t="s">
        <v>27</v>
      </c>
      <c r="J20" s="43"/>
      <c r="K20" s="38"/>
      <c r="L20" s="39"/>
      <c r="M20" s="37"/>
      <c r="N20" s="40"/>
    </row>
    <row r="21" spans="1:14" s="4" customFormat="1" ht="24.95" customHeight="1" x14ac:dyDescent="0.25">
      <c r="A21" s="18"/>
      <c r="C21" s="14"/>
      <c r="D21" s="11"/>
      <c r="G21" s="9"/>
      <c r="H21" s="15"/>
      <c r="K21" s="6"/>
      <c r="L21" s="17"/>
    </row>
    <row r="22" spans="1:14" s="4" customFormat="1" ht="24.95" customHeight="1" x14ac:dyDescent="0.25">
      <c r="A22" s="18"/>
      <c r="C22" s="14"/>
      <c r="D22" s="11"/>
      <c r="G22" s="9"/>
      <c r="H22" s="15"/>
      <c r="K22" s="6"/>
      <c r="L22" s="17"/>
    </row>
    <row r="23" spans="1:14" s="4" customFormat="1" ht="24.95" customHeight="1" x14ac:dyDescent="0.25">
      <c r="A23" s="18"/>
      <c r="C23" s="14"/>
      <c r="D23" s="11"/>
      <c r="G23" s="9"/>
      <c r="H23" s="15"/>
      <c r="K23" s="6"/>
      <c r="L23" s="17"/>
    </row>
    <row r="24" spans="1:14" s="4" customFormat="1" ht="24.95" customHeight="1" x14ac:dyDescent="0.25">
      <c r="A24" s="18"/>
      <c r="C24" s="14"/>
      <c r="D24" s="11"/>
      <c r="G24" s="9"/>
      <c r="H24" s="15"/>
      <c r="K24" s="6"/>
      <c r="L24" s="17"/>
    </row>
    <row r="25" spans="1:14" s="1" customFormat="1" ht="24.95" customHeight="1" x14ac:dyDescent="0.25">
      <c r="A25" s="18"/>
      <c r="B25" s="2"/>
      <c r="C25" s="8"/>
      <c r="D25" s="13"/>
      <c r="E25" s="3"/>
      <c r="F25" s="2"/>
      <c r="G25" s="10"/>
      <c r="H25" s="16"/>
      <c r="I25" s="2"/>
      <c r="J25" s="2"/>
      <c r="K25" s="7"/>
      <c r="L25" s="12"/>
      <c r="M25" s="2"/>
    </row>
    <row r="26" spans="1:14" s="1" customFormat="1" ht="24.95" customHeight="1" x14ac:dyDescent="0.25">
      <c r="A26" s="18"/>
      <c r="B26" s="2"/>
      <c r="C26" s="8"/>
      <c r="D26" s="13"/>
      <c r="E26" s="3"/>
      <c r="F26" s="2"/>
      <c r="G26" s="10"/>
      <c r="H26" s="16"/>
      <c r="I26" s="2"/>
      <c r="J26" s="2"/>
      <c r="K26" s="7"/>
      <c r="L26" s="12"/>
      <c r="M26" s="2"/>
    </row>
    <row r="27" spans="1:14" s="1" customFormat="1" ht="24.95" customHeight="1" x14ac:dyDescent="0.25">
      <c r="A27" s="18"/>
      <c r="B27" s="2"/>
      <c r="C27" s="8"/>
      <c r="D27" s="13"/>
      <c r="E27" s="3"/>
      <c r="F27" s="2"/>
      <c r="G27" s="10"/>
      <c r="H27" s="16"/>
      <c r="I27" s="2"/>
      <c r="J27" s="2"/>
      <c r="K27" s="7"/>
      <c r="L27" s="12"/>
      <c r="M27" s="2"/>
    </row>
    <row r="28" spans="1:14" s="1" customFormat="1" ht="24.95" customHeight="1" x14ac:dyDescent="0.25">
      <c r="A28" s="18"/>
      <c r="B28" s="2"/>
      <c r="C28" s="8"/>
      <c r="D28" s="13"/>
      <c r="E28" s="3"/>
      <c r="F28" s="2"/>
      <c r="G28" s="10"/>
      <c r="H28" s="16"/>
      <c r="I28" s="2"/>
      <c r="J28" s="2"/>
      <c r="K28" s="7"/>
      <c r="L28" s="12"/>
      <c r="M28" s="2"/>
    </row>
    <row r="29" spans="1:14" s="1" customFormat="1" ht="15" customHeight="1" x14ac:dyDescent="0.25">
      <c r="A29" s="18"/>
      <c r="B29" s="2"/>
      <c r="C29" s="8"/>
      <c r="D29" s="13"/>
      <c r="E29" s="3"/>
      <c r="F29" s="2"/>
      <c r="G29" s="10"/>
      <c r="H29" s="16"/>
      <c r="I29" s="2"/>
      <c r="J29" s="2"/>
      <c r="K29" s="7"/>
      <c r="L29" s="12"/>
      <c r="M29" s="2"/>
    </row>
  </sheetData>
  <mergeCells count="7">
    <mergeCell ref="A19:G19"/>
    <mergeCell ref="A20:G20"/>
    <mergeCell ref="A1:M1"/>
    <mergeCell ref="A2:B2"/>
    <mergeCell ref="A3:A5"/>
    <mergeCell ref="A18:E18"/>
    <mergeCell ref="A6:A17"/>
  </mergeCells>
  <pageMargins left="0.59055118110236227" right="0" top="1.574803149606299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2020-01-13T11:13:10Z</dcterms:modified>
</cp:coreProperties>
</file>